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adanciulescu/Desktop/"/>
    </mc:Choice>
  </mc:AlternateContent>
  <xr:revisionPtr revIDLastSave="0" documentId="8_{04A9D49E-3C7D-6D46-9C24-03A2AFF0AC6A}" xr6:coauthVersionLast="45" xr6:coauthVersionMax="45" xr10:uidLastSave="{00000000-0000-0000-0000-000000000000}"/>
  <bookViews>
    <workbookView xWindow="0" yWindow="460" windowWidth="28800" windowHeight="16400" xr2:uid="{00000000-000D-0000-FFFF-FFFF00000000}"/>
  </bookViews>
  <sheets>
    <sheet name="Aplicatia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10" i="2"/>
  <c r="I7" i="2"/>
  <c r="I8" i="2"/>
  <c r="I6" i="2"/>
  <c r="J7" i="2" l="1"/>
  <c r="J8" i="2"/>
  <c r="J9" i="2"/>
  <c r="J10" i="2"/>
  <c r="J6" i="2"/>
  <c r="J11" i="2" s="1"/>
  <c r="I11" i="2"/>
  <c r="H7" i="2"/>
  <c r="H8" i="2"/>
  <c r="H9" i="2"/>
  <c r="H10" i="2"/>
  <c r="H6" i="2"/>
  <c r="E10" i="2"/>
  <c r="E9" i="2"/>
  <c r="E11" i="2" s="1"/>
  <c r="F11" i="2" s="1"/>
  <c r="E8" i="2"/>
  <c r="E7" i="2"/>
  <c r="E6" i="2"/>
  <c r="J13" i="2" l="1"/>
  <c r="J14" i="2" s="1"/>
  <c r="I13" i="2"/>
  <c r="H11" i="2"/>
  <c r="H13" i="2" s="1"/>
</calcChain>
</file>

<file path=xl/sharedStrings.xml><?xml version="1.0" encoding="utf-8"?>
<sst xmlns="http://schemas.openxmlformats.org/spreadsheetml/2006/main" count="42" uniqueCount="42">
  <si>
    <t>Rezultatele cautarii - Populatia rezidenta la 1 iulie pe grupe de varsta si varste, sexe, medii de rezidenta, macroregiuni, regiuni de dezvoltare si judete</t>
  </si>
  <si>
    <t>Varste si grupe de varsta</t>
  </si>
  <si>
    <t>Ani</t>
  </si>
  <si>
    <t>Anul 2018</t>
  </si>
  <si>
    <t>Numar persoane</t>
  </si>
  <si>
    <t>Total</t>
  </si>
  <si>
    <t>0- 4 ani</t>
  </si>
  <si>
    <t>5- 9 ani</t>
  </si>
  <si>
    <t>10-14 ani</t>
  </si>
  <si>
    <t>15-19 ani</t>
  </si>
  <si>
    <t>20-24 ani</t>
  </si>
  <si>
    <t>25-29 ani</t>
  </si>
  <si>
    <t>30-34 ani</t>
  </si>
  <si>
    <t>35-39 ani</t>
  </si>
  <si>
    <t>40-44 ani</t>
  </si>
  <si>
    <t>45-49 ani</t>
  </si>
  <si>
    <t>50-54 ani</t>
  </si>
  <si>
    <t>55-59 ani</t>
  </si>
  <si>
    <t>60-64 ani</t>
  </si>
  <si>
    <t>65-69 ani</t>
  </si>
  <si>
    <t>70-74 ani</t>
  </si>
  <si>
    <t>75-79 ani</t>
  </si>
  <si>
    <t>80-84 ani</t>
  </si>
  <si>
    <t>85 ani si peste</t>
  </si>
  <si>
    <t>© 1998 - 2018 INSTITUTUL NATIONAL DE STATISTICA</t>
  </si>
  <si>
    <t>0-20</t>
  </si>
  <si>
    <t>20-40</t>
  </si>
  <si>
    <t>40-60</t>
  </si>
  <si>
    <t>60-80</t>
  </si>
  <si>
    <t>peste 80</t>
  </si>
  <si>
    <t>x</t>
  </si>
  <si>
    <t>n</t>
  </si>
  <si>
    <t>Grupe de varsta</t>
  </si>
  <si>
    <t>media aritmetica</t>
  </si>
  <si>
    <t>pătratică</t>
  </si>
  <si>
    <t>armonică</t>
  </si>
  <si>
    <t>xini</t>
  </si>
  <si>
    <t>xi^2ni</t>
  </si>
  <si>
    <t>1/xi ni</t>
  </si>
  <si>
    <t>Nr persoane</t>
  </si>
  <si>
    <t>Potrivit datelor statistice preliate de pe tempo-online.</t>
  </si>
  <si>
    <t>Populația României pe grupe de varsta.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</si>
</sst>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19" fillId="0" borderId="0" xfId="0" applyFont="1"/>
    <xf numFmtId="0" fontId="20" fillId="0" borderId="10" xfId="0" applyFont="1" applyBorder="1" applyAlignment="1">
      <alignment horizontal="center" vertical="center" wrapText="1"/>
    </xf>
    <xf numFmtId="0" fontId="19" fillId="34" borderId="10" xfId="0" applyFont="1" applyFill="1" applyBorder="1"/>
    <xf numFmtId="0" fontId="18" fillId="0" borderId="10" xfId="0" applyFont="1" applyBorder="1" applyAlignment="1">
      <alignment horizontal="right" wrapText="1"/>
    </xf>
    <xf numFmtId="0" fontId="19" fillId="0" borderId="10" xfId="0" applyFont="1" applyBorder="1"/>
    <xf numFmtId="164" fontId="19" fillId="0" borderId="10" xfId="0" applyNumberFormat="1" applyFont="1" applyBorder="1"/>
    <xf numFmtId="2" fontId="19" fillId="0" borderId="10" xfId="0" applyNumberFormat="1" applyFont="1" applyBorder="1"/>
    <xf numFmtId="2" fontId="19" fillId="35" borderId="0" xfId="0" applyNumberFormat="1" applyFont="1" applyFill="1"/>
    <xf numFmtId="2" fontId="19" fillId="33" borderId="0" xfId="0" applyNumberFormat="1" applyFont="1" applyFill="1"/>
    <xf numFmtId="2" fontId="19" fillId="0" borderId="0" xfId="0" applyNumberFormat="1" applyFont="1"/>
    <xf numFmtId="2" fontId="19" fillId="36" borderId="0" xfId="0" applyNumberFormat="1" applyFont="1" applyFill="1"/>
    <xf numFmtId="0" fontId="20" fillId="36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wrapText="1"/>
    </xf>
    <xf numFmtId="0" fontId="19" fillId="36" borderId="0" xfId="0" applyFont="1" applyFill="1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20" fillId="36" borderId="10" xfId="0" applyFont="1" applyFill="1" applyBorder="1" applyAlignment="1">
      <alignment horizontal="center" vertical="center" wrapText="1"/>
    </xf>
    <xf numFmtId="0" fontId="19" fillId="35" borderId="0" xfId="0" applyFont="1" applyFill="1" applyAlignment="1">
      <alignment horizontal="center" wrapText="1"/>
    </xf>
    <xf numFmtId="0" fontId="19" fillId="33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 b="1">
                <a:solidFill>
                  <a:schemeClr val="accent1">
                    <a:lumMod val="75000"/>
                  </a:schemeClr>
                </a:solidFill>
              </a:rPr>
              <a:t>Repartiția populației României pe grupe de vârstă în anul 2018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o-R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'Aplicatia 1'!$A$7:$A$24</c:f>
              <c:strCache>
                <c:ptCount val="18"/>
                <c:pt idx="0">
                  <c:v>0- 4 ani</c:v>
                </c:pt>
                <c:pt idx="1">
                  <c:v>5- 9 ani</c:v>
                </c:pt>
                <c:pt idx="2">
                  <c:v>10-14 ani</c:v>
                </c:pt>
                <c:pt idx="3">
                  <c:v>15-19 ani</c:v>
                </c:pt>
                <c:pt idx="4">
                  <c:v>20-24 ani</c:v>
                </c:pt>
                <c:pt idx="5">
                  <c:v>25-29 ani</c:v>
                </c:pt>
                <c:pt idx="6">
                  <c:v>30-34 ani</c:v>
                </c:pt>
                <c:pt idx="7">
                  <c:v>35-39 ani</c:v>
                </c:pt>
                <c:pt idx="8">
                  <c:v>40-44 ani</c:v>
                </c:pt>
                <c:pt idx="9">
                  <c:v>45-49 ani</c:v>
                </c:pt>
                <c:pt idx="10">
                  <c:v>50-54 ani</c:v>
                </c:pt>
                <c:pt idx="11">
                  <c:v>55-59 ani</c:v>
                </c:pt>
                <c:pt idx="12">
                  <c:v>60-64 ani</c:v>
                </c:pt>
                <c:pt idx="13">
                  <c:v>65-69 ani</c:v>
                </c:pt>
                <c:pt idx="14">
                  <c:v>70-74 ani</c:v>
                </c:pt>
                <c:pt idx="15">
                  <c:v>75-79 ani</c:v>
                </c:pt>
                <c:pt idx="16">
                  <c:v>80-84 ani</c:v>
                </c:pt>
                <c:pt idx="17">
                  <c:v>85 ani si peste</c:v>
                </c:pt>
              </c:strCache>
            </c:strRef>
          </c:cat>
          <c:val>
            <c:numRef>
              <c:f>'Aplicatia 1'!$B$7:$B$24</c:f>
              <c:numCache>
                <c:formatCode>General</c:formatCode>
                <c:ptCount val="18"/>
                <c:pt idx="0">
                  <c:v>995833</c:v>
                </c:pt>
                <c:pt idx="1">
                  <c:v>997245</c:v>
                </c:pt>
                <c:pt idx="2">
                  <c:v>1054908</c:v>
                </c:pt>
                <c:pt idx="3">
                  <c:v>1044955</c:v>
                </c:pt>
                <c:pt idx="4">
                  <c:v>1021609</c:v>
                </c:pt>
                <c:pt idx="5">
                  <c:v>1167968</c:v>
                </c:pt>
                <c:pt idx="6">
                  <c:v>1334991</c:v>
                </c:pt>
                <c:pt idx="7">
                  <c:v>1402483</c:v>
                </c:pt>
                <c:pt idx="8">
                  <c:v>1547184</c:v>
                </c:pt>
                <c:pt idx="9">
                  <c:v>1559060</c:v>
                </c:pt>
                <c:pt idx="10">
                  <c:v>1280748</c:v>
                </c:pt>
                <c:pt idx="11">
                  <c:v>1149137</c:v>
                </c:pt>
                <c:pt idx="12">
                  <c:v>1345810</c:v>
                </c:pt>
                <c:pt idx="13">
                  <c:v>1197558</c:v>
                </c:pt>
                <c:pt idx="14">
                  <c:v>810283</c:v>
                </c:pt>
                <c:pt idx="15">
                  <c:v>670831</c:v>
                </c:pt>
                <c:pt idx="16">
                  <c:v>514831</c:v>
                </c:pt>
                <c:pt idx="17">
                  <c:v>381279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1-3441-85EA-8370CDACF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647727"/>
        <c:axId val="813007"/>
      </c:barChart>
      <c:catAx>
        <c:axId val="64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o-RO"/>
          </a:p>
        </c:txPr>
        <c:crossAx val="813007"/>
        <c:crosses val="autoZero"/>
        <c:auto val="1"/>
        <c:lblAlgn val="ctr"/>
        <c:lblOffset val="100"/>
        <c:noMultiLvlLbl val="0"/>
      </c:catAx>
      <c:valAx>
        <c:axId val="813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nr. persoane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o-R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5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o-RO"/>
          </a:p>
        </c:txPr>
        <c:crossAx val="647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237067</xdr:colOff>
      <xdr:row>17</xdr:row>
      <xdr:rowOff>84666</xdr:rowOff>
    </xdr:from>
    <xdr:to>
      <xdr:col>8</xdr:col>
      <xdr:colOff>50801</xdr:colOff>
      <xdr:row>33</xdr:row>
      <xdr:rowOff>93133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441B5B-8A04-264B-B6D5-3A8D45EDA6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showGridLines="0" tabSelected="1" topLeftCell="A6" zoomScale="150" workbookViewId="0">
      <selection activeCell="B7" sqref="B7:B24"/>
    </sheetView>
  </sheetViews>
  <sheetFormatPr baseColWidth="10" defaultRowHeight="16" x14ac:dyDescent="0.2"/>
  <cols>
    <col min="1" max="1" width="25" style="1" customWidth="1"/>
    <col min="2" max="2" width="22.33203125" style="1" customWidth="1"/>
    <col min="3" max="3" width="10.83203125" style="1"/>
    <col min="4" max="4" width="10" style="1" customWidth="1"/>
    <col min="5" max="5" width="14" style="1" customWidth="1"/>
    <col min="6" max="6" width="10" style="1" customWidth="1"/>
    <col min="7" max="7" width="10.83203125" style="1"/>
    <col min="8" max="9" width="11" style="1" bestFit="1" customWidth="1"/>
    <col min="10" max="10" width="11.6640625" style="1" bestFit="1" customWidth="1"/>
    <col min="11" max="16384" width="10.83203125" style="1"/>
  </cols>
  <sheetData>
    <row r="1" spans="1:10" ht="61" customHeight="1" x14ac:dyDescent="0.2">
      <c r="A1" s="16" t="s">
        <v>0</v>
      </c>
      <c r="B1" s="16"/>
      <c r="C1" s="1" t="s">
        <v>40</v>
      </c>
    </row>
    <row r="2" spans="1:10" x14ac:dyDescent="0.2">
      <c r="A2" s="17" t="s">
        <v>1</v>
      </c>
      <c r="B2" s="12" t="s">
        <v>2</v>
      </c>
      <c r="C2" s="1" t="s">
        <v>41</v>
      </c>
    </row>
    <row r="3" spans="1:10" x14ac:dyDescent="0.2">
      <c r="A3" s="17"/>
      <c r="B3" s="12" t="s">
        <v>3</v>
      </c>
    </row>
    <row r="4" spans="1:10" x14ac:dyDescent="0.2">
      <c r="A4" s="17"/>
      <c r="B4" s="12"/>
    </row>
    <row r="5" spans="1:10" ht="34" x14ac:dyDescent="0.2">
      <c r="A5" s="17"/>
      <c r="B5" s="12" t="s">
        <v>4</v>
      </c>
      <c r="D5" s="13" t="s">
        <v>32</v>
      </c>
      <c r="E5" s="3" t="s">
        <v>39</v>
      </c>
      <c r="F5" s="3" t="s">
        <v>31</v>
      </c>
      <c r="G5" s="3" t="s">
        <v>30</v>
      </c>
      <c r="H5" s="3" t="s">
        <v>36</v>
      </c>
      <c r="I5" s="3" t="s">
        <v>38</v>
      </c>
      <c r="J5" s="3" t="s">
        <v>37</v>
      </c>
    </row>
    <row r="6" spans="1:10" ht="23" customHeight="1" x14ac:dyDescent="0.2">
      <c r="A6" s="2" t="s">
        <v>5</v>
      </c>
      <c r="B6" s="4">
        <v>19476713</v>
      </c>
      <c r="D6" s="5" t="s">
        <v>25</v>
      </c>
      <c r="E6" s="5">
        <f>B7+B8+B9+B10</f>
        <v>4092941</v>
      </c>
      <c r="F6" s="6">
        <v>4.0999999999999996</v>
      </c>
      <c r="G6" s="5">
        <v>10</v>
      </c>
      <c r="H6" s="6">
        <f>F6*G6</f>
        <v>41</v>
      </c>
      <c r="I6" s="7">
        <f>(1/G6)*F6</f>
        <v>0.41</v>
      </c>
      <c r="J6" s="5">
        <f>G6*G6*F6</f>
        <v>409.99999999999994</v>
      </c>
    </row>
    <row r="7" spans="1:10" x14ac:dyDescent="0.2">
      <c r="A7" s="2" t="s">
        <v>6</v>
      </c>
      <c r="B7" s="4">
        <v>995833</v>
      </c>
      <c r="D7" s="5" t="s">
        <v>26</v>
      </c>
      <c r="E7" s="5">
        <f>B11+B12+B13+B14</f>
        <v>4927051</v>
      </c>
      <c r="F7" s="6">
        <v>4.9000000000000004</v>
      </c>
      <c r="G7" s="5">
        <v>30</v>
      </c>
      <c r="H7" s="6">
        <f t="shared" ref="H7:H10" si="0">F7*G7</f>
        <v>147</v>
      </c>
      <c r="I7" s="7">
        <f t="shared" ref="I7:I10" si="1">(1/G7)*F7</f>
        <v>0.16333333333333333</v>
      </c>
      <c r="J7" s="5">
        <f t="shared" ref="J7:J10" si="2">G7*G7*F7</f>
        <v>4410</v>
      </c>
    </row>
    <row r="8" spans="1:10" x14ac:dyDescent="0.2">
      <c r="A8" s="2" t="s">
        <v>7</v>
      </c>
      <c r="B8" s="4">
        <v>997245</v>
      </c>
      <c r="D8" s="5" t="s">
        <v>27</v>
      </c>
      <c r="E8" s="5">
        <f>B15+B16+B17+B18</f>
        <v>5536129</v>
      </c>
      <c r="F8" s="6">
        <v>5.5</v>
      </c>
      <c r="G8" s="5">
        <v>50</v>
      </c>
      <c r="H8" s="6">
        <f t="shared" si="0"/>
        <v>275</v>
      </c>
      <c r="I8" s="7">
        <f t="shared" si="1"/>
        <v>0.11</v>
      </c>
      <c r="J8" s="5">
        <f t="shared" si="2"/>
        <v>13750</v>
      </c>
    </row>
    <row r="9" spans="1:10" x14ac:dyDescent="0.2">
      <c r="A9" s="2" t="s">
        <v>8</v>
      </c>
      <c r="B9" s="4">
        <v>1054908</v>
      </c>
      <c r="D9" s="5" t="s">
        <v>28</v>
      </c>
      <c r="E9" s="5">
        <f>B19+B20+B21+B22</f>
        <v>4024482</v>
      </c>
      <c r="F9" s="6">
        <v>4</v>
      </c>
      <c r="G9" s="5">
        <v>70</v>
      </c>
      <c r="H9" s="6">
        <f t="shared" si="0"/>
        <v>280</v>
      </c>
      <c r="I9" s="7">
        <f>(1/G9)*F9</f>
        <v>5.7142857142857141E-2</v>
      </c>
      <c r="J9" s="5">
        <f t="shared" si="2"/>
        <v>19600</v>
      </c>
    </row>
    <row r="10" spans="1:10" x14ac:dyDescent="0.2">
      <c r="A10" s="2" t="s">
        <v>9</v>
      </c>
      <c r="B10" s="4">
        <v>1044955</v>
      </c>
      <c r="D10" s="5" t="s">
        <v>29</v>
      </c>
      <c r="E10" s="5">
        <f>B23+B24</f>
        <v>896110</v>
      </c>
      <c r="F10" s="6">
        <v>0.9</v>
      </c>
      <c r="G10" s="5">
        <v>90</v>
      </c>
      <c r="H10" s="6">
        <f t="shared" si="0"/>
        <v>81</v>
      </c>
      <c r="I10" s="7">
        <f t="shared" si="1"/>
        <v>0.01</v>
      </c>
      <c r="J10" s="5">
        <f t="shared" si="2"/>
        <v>7290</v>
      </c>
    </row>
    <row r="11" spans="1:10" x14ac:dyDescent="0.2">
      <c r="A11" s="2" t="s">
        <v>10</v>
      </c>
      <c r="B11" s="4">
        <v>1021609</v>
      </c>
      <c r="D11" s="5"/>
      <c r="E11" s="5">
        <f>SUM(E6:E10)</f>
        <v>19476713</v>
      </c>
      <c r="F11" s="6">
        <f t="shared" ref="F11" si="3">E11/1000000</f>
        <v>19.476713</v>
      </c>
      <c r="G11" s="5"/>
      <c r="H11" s="6">
        <f>SUM(H6:H10)</f>
        <v>824</v>
      </c>
      <c r="I11" s="7">
        <f>SUM(I6:I10)</f>
        <v>0.75047619047619041</v>
      </c>
      <c r="J11" s="5">
        <f>SUM(J6:J10)</f>
        <v>45460</v>
      </c>
    </row>
    <row r="12" spans="1:10" x14ac:dyDescent="0.2">
      <c r="A12" s="2" t="s">
        <v>11</v>
      </c>
      <c r="B12" s="4">
        <v>1167968</v>
      </c>
    </row>
    <row r="13" spans="1:10" x14ac:dyDescent="0.2">
      <c r="A13" s="2" t="s">
        <v>12</v>
      </c>
      <c r="B13" s="4">
        <v>1334991</v>
      </c>
      <c r="H13" s="8">
        <f>H11/F11</f>
        <v>42.306933413250995</v>
      </c>
      <c r="I13" s="9">
        <f>F11/I11</f>
        <v>25.952472906091373</v>
      </c>
      <c r="J13" s="10">
        <f>J11/F11</f>
        <v>2334.0694089397939</v>
      </c>
    </row>
    <row r="14" spans="1:10" x14ac:dyDescent="0.2">
      <c r="A14" s="2" t="s">
        <v>13</v>
      </c>
      <c r="B14" s="4">
        <v>1402483</v>
      </c>
      <c r="H14" s="8"/>
      <c r="I14" s="9"/>
      <c r="J14" s="11">
        <f>SQRT(J13)</f>
        <v>48.312207659553231</v>
      </c>
    </row>
    <row r="15" spans="1:10" x14ac:dyDescent="0.2">
      <c r="A15" s="2" t="s">
        <v>14</v>
      </c>
      <c r="B15" s="4">
        <v>1547184</v>
      </c>
      <c r="H15" s="18" t="s">
        <v>33</v>
      </c>
      <c r="I15" s="19" t="s">
        <v>35</v>
      </c>
      <c r="J15" s="14" t="s">
        <v>34</v>
      </c>
    </row>
    <row r="16" spans="1:10" x14ac:dyDescent="0.2">
      <c r="A16" s="2" t="s">
        <v>15</v>
      </c>
      <c r="B16" s="4">
        <v>1559060</v>
      </c>
      <c r="H16" s="18"/>
      <c r="I16" s="19"/>
      <c r="J16" s="14"/>
    </row>
    <row r="17" spans="1:4" x14ac:dyDescent="0.2">
      <c r="A17" s="2" t="s">
        <v>16</v>
      </c>
      <c r="B17" s="4">
        <v>1280748</v>
      </c>
    </row>
    <row r="18" spans="1:4" x14ac:dyDescent="0.2">
      <c r="A18" s="2" t="s">
        <v>17</v>
      </c>
      <c r="B18" s="4">
        <v>1149137</v>
      </c>
    </row>
    <row r="19" spans="1:4" x14ac:dyDescent="0.2">
      <c r="A19" s="2" t="s">
        <v>18</v>
      </c>
      <c r="B19" s="4">
        <v>1345810</v>
      </c>
    </row>
    <row r="20" spans="1:4" x14ac:dyDescent="0.2">
      <c r="A20" s="2" t="s">
        <v>19</v>
      </c>
      <c r="B20" s="4">
        <v>1197558</v>
      </c>
    </row>
    <row r="21" spans="1:4" x14ac:dyDescent="0.2">
      <c r="A21" s="2" t="s">
        <v>20</v>
      </c>
      <c r="B21" s="4">
        <v>810283</v>
      </c>
    </row>
    <row r="22" spans="1:4" x14ac:dyDescent="0.2">
      <c r="A22" s="2" t="s">
        <v>21</v>
      </c>
      <c r="B22" s="4">
        <v>670831</v>
      </c>
    </row>
    <row r="23" spans="1:4" x14ac:dyDescent="0.2">
      <c r="A23" s="2" t="s">
        <v>22</v>
      </c>
      <c r="B23" s="4">
        <v>514831</v>
      </c>
    </row>
    <row r="24" spans="1:4" x14ac:dyDescent="0.2">
      <c r="A24" s="2" t="s">
        <v>23</v>
      </c>
      <c r="B24" s="4">
        <v>381279</v>
      </c>
    </row>
    <row r="25" spans="1:4" x14ac:dyDescent="0.2">
      <c r="A25" s="15" t="s">
        <v>24</v>
      </c>
      <c r="B25" s="15"/>
      <c r="C25" s="15"/>
      <c r="D25" s="15"/>
    </row>
  </sheetData>
  <mergeCells count="6">
    <mergeCell ref="J15:J16"/>
    <mergeCell ref="A25:D25"/>
    <mergeCell ref="A1:B1"/>
    <mergeCell ref="A2:A5"/>
    <mergeCell ref="H15:H16"/>
    <mergeCell ref="I15:I16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Aplicatia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2020-03-02T14:17:04Z</dcterms:created>
  <dcterms:modified xsi:type="dcterms:W3CDTF">2020-03-31T16:17:11Z</dcterms:modified>
</cp:coreProperties>
</file>